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7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<sst xmlns="http://schemas.openxmlformats.org/spreadsheetml/2006/main" count="148" uniqueCount="87">
  <si>
    <r>
      <t xml:space="preserve">α 1) Aree in tessuto edilizio esistente  </t>
    </r>
    <r>
      <rPr>
        <b/>
        <sz val="8"/>
        <rFont val="Times New Roman"/>
        <family val="1"/>
      </rPr>
      <t xml:space="preserve">interne al centro storico </t>
    </r>
    <r>
      <rPr>
        <sz val="8"/>
        <rFont val="Times New Roman"/>
        <family val="1"/>
      </rPr>
      <t>FINO A RISTRUTTURAZIONE</t>
    </r>
  </si>
  <si>
    <r>
      <t xml:space="preserve">α 2) Aree in tessuto edilizio esistente  </t>
    </r>
    <r>
      <rPr>
        <b/>
        <sz val="8"/>
        <rFont val="Times New Roman"/>
        <family val="1"/>
      </rPr>
      <t>interne al centro storico</t>
    </r>
    <r>
      <rPr>
        <sz val="8"/>
        <rFont val="Times New Roman"/>
        <family val="1"/>
      </rPr>
      <t xml:space="preserve"> OLTRE  RISTRUTTURAZIONE</t>
    </r>
  </si>
  <si>
    <r>
      <t xml:space="preserve">α 3) Aree in tessuto edilizio esistente </t>
    </r>
    <r>
      <rPr>
        <b/>
        <sz val="8"/>
        <rFont val="Times New Roman"/>
        <family val="1"/>
      </rPr>
      <t>esterne al centro storico</t>
    </r>
    <r>
      <rPr>
        <sz val="8"/>
        <rFont val="Times New Roman"/>
        <family val="1"/>
      </rPr>
      <t xml:space="preserve"> FINO A RISTRUTTURAZIONE</t>
    </r>
  </si>
  <si>
    <r>
      <t xml:space="preserve">α 4) Aree in tessuto edilizio esistente </t>
    </r>
    <r>
      <rPr>
        <b/>
        <sz val="8"/>
        <rFont val="Times New Roman"/>
        <family val="1"/>
      </rPr>
      <t>esterne al centro storico</t>
    </r>
    <r>
      <rPr>
        <sz val="8"/>
        <rFont val="Times New Roman"/>
        <family val="1"/>
      </rPr>
      <t xml:space="preserve"> OLTRE  RISTRUTTURAZIONE</t>
    </r>
  </si>
  <si>
    <r>
      <t xml:space="preserve">β) Aree di completamento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con Ifn (Indice fondiario netto) m/u 1mc/mq</t>
    </r>
  </si>
  <si>
    <r>
      <t xml:space="preserve">β) Aree di completamento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con Ifn (Indice fondiario netto) c/u tra 1 e 2 mc/mq</t>
    </r>
  </si>
  <si>
    <r>
      <t xml:space="preserve">β) Aree di completamento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con Ifn (Indice fondiario netto) mag. 2mc/mq</t>
    </r>
  </si>
  <si>
    <r>
      <t xml:space="preserve">γ) Aree di espansione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con It (indice territoriale) min/u 1mc/mq</t>
    </r>
  </si>
  <si>
    <r>
      <t xml:space="preserve">Edifici rurali </t>
    </r>
    <r>
      <rPr>
        <b/>
        <sz val="8"/>
        <rFont val="Times New Roman"/>
        <family val="1"/>
      </rPr>
      <t>RISTRUTTURAZIONI</t>
    </r>
    <r>
      <rPr>
        <sz val="8"/>
        <rFont val="Times New Roman"/>
        <family val="1"/>
      </rPr>
      <t xml:space="preserve"> senza esoneri L. 10/77 </t>
    </r>
  </si>
  <si>
    <r>
      <t xml:space="preserve">Edifici rurali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senza esoneri L. 10/77 </t>
    </r>
  </si>
  <si>
    <t xml:space="preserve">dell'art. 17 del D.P.R. n. 380/2001), per i quali prevediamo una riduzione del 35% - ( I+II+Costo di costruzione) </t>
  </si>
  <si>
    <t>TOTALE I + II €/MC</t>
  </si>
  <si>
    <t>Insediamenti produttivi- Zone industriali di riordino</t>
  </si>
  <si>
    <t>Insediamenti produttivi- Zone industriali di nuovo impianto attrezzato</t>
  </si>
  <si>
    <t xml:space="preserve">Insediamenti produttivi- Impianti artigianali in tessuto edilizio esistente </t>
  </si>
  <si>
    <t>Insediamenti produttivi- Zone artigianali di riordino</t>
  </si>
  <si>
    <t>Insediamenti produttivi- Zone artigianali di nuovo impianto attrezzato</t>
  </si>
  <si>
    <t>Quantità MC</t>
  </si>
  <si>
    <t xml:space="preserve">N.B. 1) Le presenti riduzioni non comprendono, perché parametrate a parte , quelle relative alle DENSIFICAZIONI per ristrutturazione e recupero di fabbricati dismessi o in via di dismissione con cambio d'uso (con requisiti di cui al comma 4-bis </t>
  </si>
  <si>
    <t>(*)</t>
  </si>
  <si>
    <t>Parametri mag/riduz.I^</t>
  </si>
  <si>
    <t>Parametri di mag/riduz.  II^</t>
  </si>
  <si>
    <t xml:space="preserve">Parametri riduz. ENERGIA  I^           </t>
  </si>
  <si>
    <t xml:space="preserve">Parametri  riduz. ENERGIA II^            </t>
  </si>
  <si>
    <t>OO.UU. II^ €/MC</t>
  </si>
  <si>
    <t>OO.UU I^ €/MC (B*E)</t>
  </si>
  <si>
    <t>OO.UU II ^ €/MC (C*F)</t>
  </si>
  <si>
    <t>TOTALE I+II (G+H)</t>
  </si>
  <si>
    <t>OO.UU. II^ €/MC (J*H)</t>
  </si>
  <si>
    <t>OO.UU. 1^ €/MC (J*G)</t>
  </si>
  <si>
    <t>IMPORTO DA VERSARE  (K+L)</t>
  </si>
  <si>
    <t>IMPORTO CLASSE A (T+U)</t>
  </si>
  <si>
    <t>IMPORTO FIDEJUSSIONE CLASSE A (M-V)</t>
  </si>
  <si>
    <t>IMPORTO FIDEJUSSIONE CLASSE B (M-W)</t>
  </si>
  <si>
    <t>NOTE</t>
  </si>
  <si>
    <t>IMPORTO CLASSE B (T+L)</t>
  </si>
  <si>
    <t>TOTALE I+II  €/MC</t>
  </si>
  <si>
    <t xml:space="preserve">OO.UU. 1^  (S*P)  €/MC </t>
  </si>
  <si>
    <t xml:space="preserve">OO.UU. II^  (S*Q) €/MC </t>
  </si>
  <si>
    <t>IMPORTO BASE OO.UU I^ €/MQ)</t>
  </si>
  <si>
    <t xml:space="preserve">IMPORTO BASE OO.UU I^ €/MC </t>
  </si>
  <si>
    <t xml:space="preserve">IMPORTO BASE OO.UU II ^ €/MQ </t>
  </si>
  <si>
    <t xml:space="preserve">IMPORTO BASE OO.UU II ^ €/MC </t>
  </si>
  <si>
    <t>TOTALE I + II €/MQ</t>
  </si>
  <si>
    <t>OO.UU. 1^ €/MQ (J*G)</t>
  </si>
  <si>
    <t>OO.UU. II^ €/MQ (J*H)</t>
  </si>
  <si>
    <r>
      <t>OO.UU. I</t>
    </r>
    <r>
      <rPr>
        <sz val="8"/>
        <rFont val="Arial"/>
        <family val="2"/>
      </rPr>
      <t xml:space="preserve"> ^ </t>
    </r>
    <r>
      <rPr>
        <b/>
        <sz val="8"/>
        <rFont val="Arial"/>
        <family val="2"/>
      </rPr>
      <t>€/MQ</t>
    </r>
  </si>
  <si>
    <t>OO.UU. II^ €/MQ</t>
  </si>
  <si>
    <t>Quantità MQ (SUL)</t>
  </si>
  <si>
    <t>TOTALE I+II  €/MQ</t>
  </si>
  <si>
    <t>OO.UU. 1^  (S*P)  €/MQ</t>
  </si>
  <si>
    <t xml:space="preserve">OO.UU. II^  (S*Q) €/MQ </t>
  </si>
  <si>
    <t>Parametri di mag/riduz. I^</t>
  </si>
  <si>
    <r>
      <t>ATTIVITA' ART.19  D.P.R. N. 380/2001</t>
    </r>
    <r>
      <rPr>
        <sz val="8"/>
        <rFont val="Times New Roman"/>
        <family val="1"/>
      </rPr>
      <t xml:space="preserve"> (</t>
    </r>
    <r>
      <rPr>
        <b/>
        <sz val="8"/>
        <rFont val="Times New Roman"/>
        <family val="1"/>
      </rPr>
      <t>TAB. 6 commerciali-direzionali-turistico ricettive</t>
    </r>
    <r>
      <rPr>
        <sz val="8"/>
        <rFont val="Times New Roman"/>
        <family val="1"/>
      </rPr>
      <t xml:space="preserve">) </t>
    </r>
  </si>
  <si>
    <r>
      <t xml:space="preserve">γ) Aree di espansione </t>
    </r>
    <r>
      <rPr>
        <b/>
        <sz val="8"/>
        <rFont val="Times New Roman"/>
        <family val="1"/>
      </rPr>
      <t xml:space="preserve">NUOVI INTERVENTI </t>
    </r>
    <r>
      <rPr>
        <sz val="8"/>
        <rFont val="Times New Roman"/>
        <family val="1"/>
      </rPr>
      <t>con It (indice territoriale) c/u tra 1 e 1,5 mc/mq</t>
    </r>
  </si>
  <si>
    <r>
      <t xml:space="preserve">γ) Aree di espansione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con It (indice territoriale) mag. 1,5 mc/mq</t>
    </r>
  </si>
  <si>
    <r>
      <t>α)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AREE IN TESSUTO EDILIZIO ESISTENTE ( interventi sul residenziale)</t>
    </r>
  </si>
  <si>
    <r>
      <t xml:space="preserve">Insediamenti turistici </t>
    </r>
    <r>
      <rPr>
        <b/>
        <sz val="8"/>
        <rFont val="Times New Roman"/>
        <family val="1"/>
      </rPr>
      <t>Nuovi interventi</t>
    </r>
    <r>
      <rPr>
        <sz val="8"/>
        <rFont val="Times New Roman"/>
        <family val="1"/>
      </rPr>
      <t xml:space="preserve"> in tutte le aree </t>
    </r>
  </si>
  <si>
    <r>
      <t xml:space="preserve">Insediamenti turistici </t>
    </r>
    <r>
      <rPr>
        <b/>
        <sz val="8"/>
        <rFont val="Times New Roman"/>
        <family val="1"/>
      </rPr>
      <t>Ristrutturazione</t>
    </r>
    <r>
      <rPr>
        <sz val="8"/>
        <rFont val="Times New Roman"/>
        <family val="1"/>
      </rPr>
      <t xml:space="preserve"> in tutte le aree</t>
    </r>
    <r>
      <rPr>
        <sz val="10.5"/>
        <rFont val="Times New Roman"/>
        <family val="1"/>
      </rPr>
      <t xml:space="preserve"> </t>
    </r>
  </si>
  <si>
    <r>
      <t xml:space="preserve">Insediamenti direzionali </t>
    </r>
    <r>
      <rPr>
        <b/>
        <sz val="8"/>
        <rFont val="Times New Roman"/>
        <family val="1"/>
      </rPr>
      <t>Nuovi</t>
    </r>
    <r>
      <rPr>
        <sz val="8"/>
        <rFont val="Times New Roman"/>
        <family val="1"/>
      </rPr>
      <t xml:space="preserve"> interventi in tutte le aree</t>
    </r>
    <r>
      <rPr>
        <sz val="10.5"/>
        <rFont val="Times New Roman"/>
        <family val="1"/>
      </rPr>
      <t xml:space="preserve"> </t>
    </r>
  </si>
  <si>
    <r>
      <t xml:space="preserve">Insediamenti direzionali </t>
    </r>
    <r>
      <rPr>
        <b/>
        <sz val="8"/>
        <rFont val="Times New Roman"/>
        <family val="1"/>
      </rPr>
      <t xml:space="preserve">Ristrutturazione </t>
    </r>
    <r>
      <rPr>
        <sz val="8"/>
        <rFont val="Times New Roman"/>
        <family val="1"/>
      </rPr>
      <t xml:space="preserve">in tutte le aree </t>
    </r>
  </si>
  <si>
    <r>
      <t>Insediamenti commerciali</t>
    </r>
    <r>
      <rPr>
        <b/>
        <sz val="8"/>
        <rFont val="Times New Roman"/>
        <family val="1"/>
      </rPr>
      <t xml:space="preserve"> Nuovi</t>
    </r>
    <r>
      <rPr>
        <sz val="8"/>
        <rFont val="Times New Roman"/>
        <family val="1"/>
      </rPr>
      <t xml:space="preserve"> interventi in tutte le aree</t>
    </r>
    <r>
      <rPr>
        <sz val="10.5"/>
        <rFont val="Times New Roman"/>
        <family val="1"/>
      </rPr>
      <t xml:space="preserve"> </t>
    </r>
    <r>
      <rPr>
        <sz val="8"/>
        <rFont val="Times New Roman"/>
        <family val="1"/>
      </rPr>
      <t>S min/u 250mq</t>
    </r>
  </si>
  <si>
    <r>
      <t xml:space="preserve">Insediamenti commerciali </t>
    </r>
    <r>
      <rPr>
        <b/>
        <sz val="8"/>
        <rFont val="Times New Roman"/>
        <family val="1"/>
      </rPr>
      <t>Nuovi</t>
    </r>
    <r>
      <rPr>
        <sz val="8"/>
        <rFont val="Times New Roman"/>
        <family val="1"/>
      </rPr>
      <t xml:space="preserve"> interventi in tutte le aree S c/u 250-2000 mq</t>
    </r>
  </si>
  <si>
    <r>
      <t xml:space="preserve">Insediamenti commerciali </t>
    </r>
    <r>
      <rPr>
        <b/>
        <sz val="8"/>
        <rFont val="Times New Roman"/>
        <family val="1"/>
      </rPr>
      <t>Nuovi</t>
    </r>
    <r>
      <rPr>
        <sz val="8"/>
        <rFont val="Times New Roman"/>
        <family val="1"/>
      </rPr>
      <t xml:space="preserve"> interventi in tutte le aree</t>
    </r>
    <r>
      <rPr>
        <sz val="10.5"/>
        <rFont val="Times New Roman"/>
        <family val="1"/>
      </rPr>
      <t xml:space="preserve"> </t>
    </r>
    <r>
      <rPr>
        <sz val="8"/>
        <rFont val="Times New Roman"/>
        <family val="1"/>
      </rPr>
      <t>S mag. 2000 mq</t>
    </r>
  </si>
  <si>
    <r>
      <t xml:space="preserve">Insediamenti commerciali </t>
    </r>
    <r>
      <rPr>
        <b/>
        <sz val="8"/>
        <rFont val="Times New Roman"/>
        <family val="1"/>
      </rPr>
      <t>Ristrutturazione</t>
    </r>
    <r>
      <rPr>
        <sz val="8"/>
        <rFont val="Times New Roman"/>
        <family val="1"/>
      </rPr>
      <t xml:space="preserve"> in tutte le aree</t>
    </r>
    <r>
      <rPr>
        <sz val="10.5"/>
        <rFont val="Times New Roman"/>
        <family val="1"/>
      </rPr>
      <t xml:space="preserve"> </t>
    </r>
    <r>
      <rPr>
        <sz val="8"/>
        <rFont val="Times New Roman"/>
        <family val="1"/>
      </rPr>
      <t>S min/u 250mq</t>
    </r>
  </si>
  <si>
    <r>
      <t xml:space="preserve">Insediamenti commerciali </t>
    </r>
    <r>
      <rPr>
        <b/>
        <sz val="8"/>
        <rFont val="Times New Roman"/>
        <family val="1"/>
      </rPr>
      <t>Ristrutturazione</t>
    </r>
    <r>
      <rPr>
        <sz val="8"/>
        <rFont val="Times New Roman"/>
        <family val="1"/>
      </rPr>
      <t xml:space="preserve"> in tutte le aree S c/u 250-2000 mq</t>
    </r>
  </si>
  <si>
    <r>
      <t xml:space="preserve">Insediamenti commerciali </t>
    </r>
    <r>
      <rPr>
        <b/>
        <sz val="8"/>
        <rFont val="Times New Roman"/>
        <family val="1"/>
      </rPr>
      <t>Ristrutturazione</t>
    </r>
    <r>
      <rPr>
        <sz val="8"/>
        <rFont val="Times New Roman"/>
        <family val="1"/>
      </rPr>
      <t xml:space="preserve"> in tutte le aree</t>
    </r>
    <r>
      <rPr>
        <sz val="10.5"/>
        <rFont val="Times New Roman"/>
        <family val="1"/>
      </rPr>
      <t xml:space="preserve"> </t>
    </r>
    <r>
      <rPr>
        <sz val="8"/>
        <rFont val="Times New Roman"/>
        <family val="1"/>
      </rPr>
      <t>S mag. 2000 mq</t>
    </r>
  </si>
  <si>
    <r>
      <t>(*)</t>
    </r>
    <r>
      <rPr>
        <sz val="8"/>
        <rFont val="Times New Roman"/>
        <family val="1"/>
      </rPr>
      <t xml:space="preserve"> Gli importi delle OO.UU. relativi agli insediamenti produttivi sono riportati nella </t>
    </r>
    <r>
      <rPr>
        <b/>
        <sz val="8"/>
        <rFont val="Times New Roman"/>
        <family val="1"/>
      </rPr>
      <t>Tabella N. 5</t>
    </r>
    <r>
      <rPr>
        <sz val="8"/>
        <rFont val="Times New Roman"/>
        <family val="1"/>
      </rPr>
      <t xml:space="preserve">. Tali valori devono essere   moltiplicati  per i relativi parametri riportati nella presente tabella </t>
    </r>
  </si>
  <si>
    <r>
      <t>OO.UU. I</t>
    </r>
    <r>
      <rPr>
        <sz val="8"/>
        <rFont val="Arial"/>
        <family val="2"/>
      </rPr>
      <t xml:space="preserve"> ^ </t>
    </r>
    <r>
      <rPr>
        <b/>
        <sz val="8"/>
        <rFont val="Arial"/>
        <family val="2"/>
      </rPr>
      <t xml:space="preserve">€/MC </t>
    </r>
  </si>
  <si>
    <t>OO.UU I^ €/MQ (B*E)</t>
  </si>
  <si>
    <t>OO.UU II ^ €/MQ (C*F)</t>
  </si>
  <si>
    <t>&lt;---- Risultati conteggi</t>
  </si>
  <si>
    <t>(**)</t>
  </si>
  <si>
    <r>
      <t xml:space="preserve">2) utilizzare il tasto </t>
    </r>
    <r>
      <rPr>
        <b/>
        <i/>
        <sz val="8"/>
        <color indexed="12"/>
        <rFont val="Times New Roman"/>
        <family val="1"/>
      </rPr>
      <t>"freccia destra"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Arial"/>
        <family val="0"/>
      </rPr>
      <t>→</t>
    </r>
    <r>
      <rPr>
        <b/>
        <sz val="8"/>
        <color indexed="12"/>
        <rFont val="Times New Roman"/>
        <family val="1"/>
      </rPr>
      <t xml:space="preserve"> della tastiera per spostarsi all'interno della stessa riga fino alla colonna S</t>
    </r>
  </si>
  <si>
    <r>
      <t xml:space="preserve">4) utilizzare il tasto </t>
    </r>
    <r>
      <rPr>
        <b/>
        <i/>
        <sz val="8"/>
        <color indexed="12"/>
        <rFont val="Times New Roman"/>
        <family val="1"/>
      </rPr>
      <t>"freccia destra"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Arial"/>
        <family val="0"/>
      </rPr>
      <t>→</t>
    </r>
    <r>
      <rPr>
        <b/>
        <sz val="8"/>
        <color indexed="12"/>
        <rFont val="Times New Roman"/>
        <family val="1"/>
      </rPr>
      <t xml:space="preserve"> della tastiera per spostarsi all'interno della stessa riga fino alla colonna Z per arrivare alla fine dell'operazione</t>
    </r>
  </si>
  <si>
    <r>
      <t xml:space="preserve">5) per muoversi all'interno della stessa riga utilizzare sempre i tasti </t>
    </r>
    <r>
      <rPr>
        <b/>
        <i/>
        <sz val="8"/>
        <color indexed="12"/>
        <rFont val="Times New Roman"/>
        <family val="1"/>
      </rPr>
      <t>freccia sinistra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Arial"/>
        <family val="2"/>
      </rPr>
      <t>←</t>
    </r>
    <r>
      <rPr>
        <b/>
        <sz val="8"/>
        <color indexed="12"/>
        <rFont val="Times New Roman"/>
        <family val="1"/>
      </rPr>
      <t xml:space="preserve"> e </t>
    </r>
    <r>
      <rPr>
        <b/>
        <i/>
        <sz val="8"/>
        <color indexed="12"/>
        <rFont val="Times New Roman"/>
        <family val="1"/>
      </rPr>
      <t>freccia destra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12"/>
        <rFont val="Arial"/>
        <family val="0"/>
      </rPr>
      <t>→</t>
    </r>
  </si>
  <si>
    <r>
      <t xml:space="preserve">6) il tasto </t>
    </r>
    <r>
      <rPr>
        <b/>
        <i/>
        <sz val="8"/>
        <color indexed="12"/>
        <rFont val="Times New Roman"/>
        <family val="1"/>
      </rPr>
      <t>"invio"</t>
    </r>
    <r>
      <rPr>
        <b/>
        <sz val="8"/>
        <color indexed="12"/>
        <rFont val="Times New Roman"/>
        <family val="1"/>
      </rPr>
      <t xml:space="preserve"> deve essere utilizzato solamente per scorrere nelle righe sottostanti relative agli altri interventi e non per effettuare i conteggi</t>
    </r>
  </si>
  <si>
    <r>
      <t>(**)</t>
    </r>
    <r>
      <rPr>
        <b/>
        <i/>
        <sz val="10"/>
        <color indexed="12"/>
        <rFont val="Arial"/>
        <family val="2"/>
      </rPr>
      <t xml:space="preserve"> NOTE PER L'UTILIZZO DEL FOGLIO DI CALCOLO: </t>
    </r>
  </si>
  <si>
    <t>D.C.C. N. 8/2016 FOGLIO DI CALCOLO ONERI DI URBANIZZAZIONE PRIMARIA E SECONDARIA  ( aggiornato al 29 febbraio 2016)</t>
  </si>
  <si>
    <t>7) SE SI INTENDE USUFRUIRE DELLE DETRAZIONI ENERGIA, LA QUANTITA' DA INSERIRE NELLA COLONNA J VA SEMPRE INSERITA ANCHE NELLA COLONNA S</t>
  </si>
  <si>
    <t xml:space="preserve">1) inserire nella colonna J la quantità MC/MQ. </t>
  </si>
  <si>
    <t xml:space="preserve">3) inserire nella colonna S la quantità MC/MQ. </t>
  </si>
  <si>
    <r>
      <t>4) Gli interventi di recupero dei sottotetti ai fini abitativi di cui alla L.R. n. 21/1998, sono equiparati a quelli di nuova costruzione</t>
    </r>
    <r>
      <rPr>
        <sz val="8"/>
        <rFont val="Times New Roman"/>
        <family val="1"/>
      </rPr>
      <t xml:space="preserve"> pertanto , ai fini del conteggio degli oneri di urbanizzazione, si applicheranno, in base agli indici previsti nella Tabella C,  a seconda che ricadano in β) Aree di completamento oppure in γ) Aree Aree di espansione, i corrispondenti parametri di riduzione o maggiorazione.    Analogamente, se ricadono nelle α) Aree in tessuto edilizio esistente, si applicano le tariffe base previste per le nuove costruzioni  equivalenti al parametro 1 ( €/MC 22,66 per OO.UU. 1^ ed €/MC 29,33 OO.UU. 2^ ) </t>
    </r>
  </si>
  <si>
    <r>
      <t>5)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Gli interventi di ampliamento </t>
    </r>
    <r>
      <rPr>
        <b/>
        <i/>
        <sz val="8"/>
        <rFont val="Times New Roman"/>
        <family val="1"/>
      </rPr>
      <t xml:space="preserve">“una tantum” </t>
    </r>
    <r>
      <rPr>
        <b/>
        <sz val="8"/>
        <rFont val="Times New Roman"/>
        <family val="1"/>
      </rPr>
      <t xml:space="preserve"> degli edifici uni e bifamiliari di cui all’art. 3.2 delle NTA</t>
    </r>
    <r>
      <rPr>
        <sz val="8"/>
        <rFont val="Times New Roman"/>
        <family val="1"/>
      </rPr>
      <t xml:space="preserve">, sebbene realizzabili in deroga rispetto agli indici previsti dal P.R.G.C. per le zone di completamento (CNC), </t>
    </r>
    <r>
      <rPr>
        <b/>
        <sz val="8"/>
        <rFont val="Times New Roman"/>
        <family val="1"/>
      </rPr>
      <t>sono comunque equiparabili alle nuove costruzioni</t>
    </r>
    <r>
      <rPr>
        <sz val="8"/>
        <rFont val="Times New Roman"/>
        <family val="1"/>
      </rPr>
      <t xml:space="preserve">, pertanto ai fini del conteggio  degli oneri di urbanizzazione si applicheranno, in base agli indici specificati nella Tabella C, i corrispondenti parametri di riduzione o maggiorazione previsti per β) Aree di completamento </t>
    </r>
  </si>
  <si>
    <r>
      <t>3) Gli interventi di RECUPERO AI FINI ABITATIVI DI LOCALI SOTTOTETTO PERTINENZIALI  previsti al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punto 7 dell’art.2.3 delle N.T.A</t>
    </r>
    <r>
      <rPr>
        <sz val="8"/>
        <rFont val="Times New Roman"/>
        <family val="1"/>
      </rPr>
      <t xml:space="preserve">., rientrano tra quelli di ristrutturazione senza ampliamento di cui ai  </t>
    </r>
    <r>
      <rPr>
        <b/>
        <sz val="8"/>
        <rFont val="Times New Roman"/>
        <family val="1"/>
      </rPr>
      <t>punti 1) e 3 ) del gruppo α)  Aree in tessuto edilizio esistente della Tabella C.</t>
    </r>
    <r>
      <rPr>
        <sz val="8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</t>
    </r>
  </si>
  <si>
    <r>
      <t>2)</t>
    </r>
    <r>
      <rPr>
        <sz val="8"/>
        <rFont val="Times New Roman"/>
        <family val="1"/>
      </rPr>
      <t xml:space="preserve"> Per interventi FINO A  RISTRUTTURAZIONE s'intendono quelli compresi fino alla demolizione con ricostruzione con la stessa volumetria. E' compresa la Manutenzione Straordinaria Onerosa e gli interventi di Restauro e Risanamento Conservativo ad essa assimilabili.</t>
    </r>
  </si>
  <si>
    <r>
      <t xml:space="preserve">6)  Gli interventi di cui all’art. 2.1 delle N.T.A. ( primo periodo della lettera b) ), di recupero ai fini abitativi  degli spazi chiusi da murature su almeno tre lati quali fienili, stalle ecc., </t>
    </r>
    <r>
      <rPr>
        <sz val="8"/>
        <rFont val="Times New Roman"/>
        <family val="1"/>
      </rPr>
      <t xml:space="preserve">sono assimilabili a quelli di ristrutturazione   con ampliamento </t>
    </r>
    <r>
      <rPr>
        <b/>
        <sz val="8"/>
        <rFont val="Times New Roman"/>
        <family val="1"/>
      </rPr>
      <t>da ascriversi  ai punti 2) o 4 ) del gruppo α) Aree in tessuto edilizio esistente della Tabella C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</si>
</sst>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30">
    <font>
      <sz val="10"/>
      <name val="Arial"/>
      <family val="0"/>
    </font>
    <font>
      <sz val="10"/>
      <color indexed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10.5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1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b/>
      <sz val="11"/>
      <color indexed="16"/>
      <name val="Calibri"/>
      <family val="2"/>
    </font>
    <font>
      <b/>
      <sz val="11"/>
      <color indexed="58"/>
      <name val="Calibri"/>
      <family val="2"/>
    </font>
    <font>
      <b/>
      <sz val="10"/>
      <color indexed="58"/>
      <name val="Arial"/>
      <family val="0"/>
    </font>
    <font>
      <b/>
      <sz val="12"/>
      <color indexed="10"/>
      <name val="Calibri"/>
      <family val="2"/>
    </font>
    <font>
      <b/>
      <sz val="8"/>
      <color indexed="12"/>
      <name val="Times New Roman"/>
      <family val="1"/>
    </font>
    <font>
      <b/>
      <sz val="8"/>
      <color indexed="12"/>
      <name val="Arial"/>
      <family val="0"/>
    </font>
    <font>
      <sz val="8"/>
      <color indexed="12"/>
      <name val="Arial"/>
      <family val="0"/>
    </font>
    <font>
      <b/>
      <i/>
      <sz val="8"/>
      <color indexed="12"/>
      <name val="Times New Roman"/>
      <family val="1"/>
    </font>
    <font>
      <b/>
      <i/>
      <sz val="10"/>
      <color indexed="12"/>
      <name val="Arial"/>
      <family val="2"/>
    </font>
    <font>
      <b/>
      <i/>
      <sz val="8"/>
      <name val="Times New Roman"/>
      <family val="1"/>
    </font>
    <font>
      <b/>
      <sz val="10"/>
      <name val="Arial"/>
      <family val="0"/>
    </font>
    <font>
      <sz val="12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2" borderId="0" xfId="0" applyFont="1" applyFill="1" applyAlignment="1">
      <alignment/>
    </xf>
    <xf numFmtId="4" fontId="5" fillId="4" borderId="1" xfId="0" applyNumberFormat="1" applyFont="1" applyFill="1" applyBorder="1" applyAlignment="1" applyProtection="1">
      <alignment/>
      <protection locked="0"/>
    </xf>
    <xf numFmtId="4" fontId="6" fillId="5" borderId="1" xfId="0" applyNumberFormat="1" applyFont="1" applyFill="1" applyBorder="1" applyAlignment="1" applyProtection="1">
      <alignment/>
      <protection locked="0"/>
    </xf>
    <xf numFmtId="0" fontId="8" fillId="2" borderId="0" xfId="0" applyFont="1" applyFill="1" applyAlignment="1">
      <alignment horizontal="center" vertical="justify" wrapText="1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8" fillId="0" borderId="0" xfId="0" applyNumberFormat="1" applyFont="1" applyFill="1" applyAlignment="1">
      <alignment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164" fontId="13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1" fillId="3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2" borderId="0" xfId="0" applyFont="1" applyFill="1" applyAlignment="1">
      <alignment horizontal="center" vertical="justify" wrapText="1"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workbookViewId="0" topLeftCell="P3">
      <selection activeCell="S19" sqref="S19"/>
    </sheetView>
  </sheetViews>
  <sheetFormatPr defaultColWidth="9.140625" defaultRowHeight="12.75"/>
  <cols>
    <col min="1" max="1" width="67.57421875" style="0" customWidth="1"/>
    <col min="2" max="2" width="12.8515625" style="0" customWidth="1"/>
    <col min="3" max="3" width="12.7109375" style="0" customWidth="1"/>
    <col min="4" max="4" width="12.421875" style="0" customWidth="1"/>
    <col min="5" max="5" width="12.140625" style="0" customWidth="1"/>
    <col min="6" max="6" width="12.28125" style="0" customWidth="1"/>
    <col min="7" max="7" width="11.28125" style="0" customWidth="1"/>
    <col min="8" max="8" width="11.00390625" style="0" customWidth="1"/>
    <col min="9" max="9" width="10.140625" style="0" customWidth="1"/>
    <col min="10" max="10" width="12.140625" style="0" customWidth="1"/>
    <col min="11" max="11" width="16.140625" style="0" customWidth="1"/>
    <col min="12" max="12" width="14.00390625" style="0" customWidth="1"/>
    <col min="13" max="13" width="18.8515625" style="0" customWidth="1"/>
    <col min="14" max="14" width="14.8515625" style="0" customWidth="1"/>
    <col min="15" max="15" width="15.140625" style="0" customWidth="1"/>
    <col min="16" max="16" width="10.28125" style="0" customWidth="1"/>
    <col min="17" max="17" width="10.00390625" style="0" customWidth="1"/>
    <col min="18" max="18" width="9.7109375" style="0" customWidth="1"/>
    <col min="19" max="19" width="11.7109375" style="0" customWidth="1"/>
    <col min="20" max="20" width="19.140625" style="0" customWidth="1"/>
    <col min="21" max="21" width="16.28125" style="0" customWidth="1"/>
    <col min="22" max="22" width="22.28125" style="0" customWidth="1"/>
    <col min="23" max="23" width="16.140625" style="0" customWidth="1"/>
    <col min="24" max="24" width="19.28125" style="0" customWidth="1"/>
    <col min="25" max="25" width="19.00390625" style="0" customWidth="1"/>
    <col min="26" max="26" width="16.28125" style="0" bestFit="1" customWidth="1"/>
  </cols>
  <sheetData>
    <row r="1" spans="1:23" s="17" customFormat="1" ht="15.75">
      <c r="A1" s="36" t="s">
        <v>78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6"/>
      <c r="W1" s="16"/>
    </row>
    <row r="2" spans="1:38" s="22" customFormat="1" ht="21.75" customHeight="1">
      <c r="A2" s="23" t="s">
        <v>56</v>
      </c>
      <c r="B2" s="21" t="s">
        <v>40</v>
      </c>
      <c r="C2" s="21" t="s">
        <v>42</v>
      </c>
      <c r="D2" s="21" t="s">
        <v>11</v>
      </c>
      <c r="E2" s="21" t="s">
        <v>52</v>
      </c>
      <c r="F2" s="21" t="s">
        <v>21</v>
      </c>
      <c r="G2" s="21" t="s">
        <v>25</v>
      </c>
      <c r="H2" s="21" t="s">
        <v>26</v>
      </c>
      <c r="I2" s="21" t="s">
        <v>27</v>
      </c>
      <c r="J2" s="21" t="s">
        <v>17</v>
      </c>
      <c r="K2" s="21" t="s">
        <v>29</v>
      </c>
      <c r="L2" s="21" t="s">
        <v>28</v>
      </c>
      <c r="M2" s="21" t="s">
        <v>30</v>
      </c>
      <c r="N2" s="21" t="s">
        <v>22</v>
      </c>
      <c r="O2" s="21" t="s">
        <v>23</v>
      </c>
      <c r="P2" s="21" t="s">
        <v>68</v>
      </c>
      <c r="Q2" s="21" t="s">
        <v>24</v>
      </c>
      <c r="R2" s="21" t="s">
        <v>36</v>
      </c>
      <c r="S2" s="21" t="s">
        <v>17</v>
      </c>
      <c r="T2" s="21" t="s">
        <v>37</v>
      </c>
      <c r="U2" s="21" t="s">
        <v>38</v>
      </c>
      <c r="V2" s="21" t="s">
        <v>31</v>
      </c>
      <c r="W2" s="21" t="s">
        <v>35</v>
      </c>
      <c r="X2" s="21" t="s">
        <v>32</v>
      </c>
      <c r="Y2" s="21" t="s">
        <v>33</v>
      </c>
      <c r="Z2" s="39" t="s">
        <v>72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26" ht="15">
      <c r="A3" s="2" t="s">
        <v>0</v>
      </c>
      <c r="B3" s="27">
        <v>22.66</v>
      </c>
      <c r="C3" s="27">
        <v>29.33</v>
      </c>
      <c r="D3" s="27">
        <f aca="true" t="shared" si="0" ref="D3:D13">SUM(B3,C3)</f>
        <v>51.989999999999995</v>
      </c>
      <c r="E3" s="26">
        <v>0.4</v>
      </c>
      <c r="F3" s="26">
        <v>0.4</v>
      </c>
      <c r="G3" s="12">
        <f>B3*E3</f>
        <v>9.064</v>
      </c>
      <c r="H3" s="12">
        <f aca="true" t="shared" si="1" ref="G3:H25">C3*F3</f>
        <v>11.732</v>
      </c>
      <c r="I3" s="12">
        <f aca="true" t="shared" si="2" ref="I3:I25">SUM(G3:H3)</f>
        <v>20.796</v>
      </c>
      <c r="J3" s="19"/>
      <c r="K3" s="12">
        <f>J3*G3</f>
        <v>0</v>
      </c>
      <c r="L3" s="12">
        <f>J3*H3</f>
        <v>0</v>
      </c>
      <c r="M3" s="12">
        <f>K3+L3</f>
        <v>0</v>
      </c>
      <c r="N3" s="24">
        <v>0.35</v>
      </c>
      <c r="O3" s="24">
        <v>0.35</v>
      </c>
      <c r="P3" s="32">
        <f aca="true" t="shared" si="3" ref="P3:P25">B3*N3</f>
        <v>7.930999999999999</v>
      </c>
      <c r="Q3" s="32">
        <f aca="true" t="shared" si="4" ref="Q3:Q25">C3*O3</f>
        <v>10.2655</v>
      </c>
      <c r="R3" s="32">
        <f>SUM(P3+Q3)</f>
        <v>18.1965</v>
      </c>
      <c r="S3" s="20"/>
      <c r="T3" s="32">
        <f>S3*P3</f>
        <v>0</v>
      </c>
      <c r="U3" s="32">
        <f>S3*Q3</f>
        <v>0</v>
      </c>
      <c r="V3" s="33">
        <f>T3+U3</f>
        <v>0</v>
      </c>
      <c r="W3" s="33">
        <f>(T3+L3)</f>
        <v>0</v>
      </c>
      <c r="X3" s="31">
        <f>M3-V3</f>
        <v>0</v>
      </c>
      <c r="Y3" s="31">
        <f>M3-W3</f>
        <v>0</v>
      </c>
      <c r="Z3" s="40" t="s">
        <v>71</v>
      </c>
    </row>
    <row r="4" spans="1:26" ht="15">
      <c r="A4" s="3" t="s">
        <v>1</v>
      </c>
      <c r="B4" s="27">
        <v>22.66</v>
      </c>
      <c r="C4" s="27">
        <v>29.33</v>
      </c>
      <c r="D4" s="27">
        <f t="shared" si="0"/>
        <v>51.989999999999995</v>
      </c>
      <c r="E4" s="26">
        <v>0.9</v>
      </c>
      <c r="F4" s="26">
        <v>0.9</v>
      </c>
      <c r="G4" s="12">
        <f t="shared" si="1"/>
        <v>20.394000000000002</v>
      </c>
      <c r="H4" s="12">
        <f t="shared" si="1"/>
        <v>26.397</v>
      </c>
      <c r="I4" s="12">
        <f t="shared" si="2"/>
        <v>46.791</v>
      </c>
      <c r="J4" s="19"/>
      <c r="K4" s="12">
        <f aca="true" t="shared" si="5" ref="K4:K25">J4*G4</f>
        <v>0</v>
      </c>
      <c r="L4" s="12">
        <f aca="true" t="shared" si="6" ref="L4:L25">J4*H4</f>
        <v>0</v>
      </c>
      <c r="M4" s="12">
        <f aca="true" t="shared" si="7" ref="M4:M25">K4+L4</f>
        <v>0</v>
      </c>
      <c r="N4" s="24">
        <v>0.87</v>
      </c>
      <c r="O4" s="24">
        <v>0.86</v>
      </c>
      <c r="P4" s="32">
        <f t="shared" si="3"/>
        <v>19.7142</v>
      </c>
      <c r="Q4" s="32">
        <f t="shared" si="4"/>
        <v>25.223799999999997</v>
      </c>
      <c r="R4" s="32">
        <f>SUM(P4+Q4)</f>
        <v>44.938</v>
      </c>
      <c r="S4" s="20"/>
      <c r="T4" s="32">
        <f aca="true" t="shared" si="8" ref="T4:T25">S4*P4</f>
        <v>0</v>
      </c>
      <c r="U4" s="32">
        <f aca="true" t="shared" si="9" ref="U4:U25">S4*Q4</f>
        <v>0</v>
      </c>
      <c r="V4" s="33">
        <f aca="true" t="shared" si="10" ref="V4:V25">T4+U4</f>
        <v>0</v>
      </c>
      <c r="W4" s="33">
        <f aca="true" t="shared" si="11" ref="W4:W25">(T4+L4)</f>
        <v>0</v>
      </c>
      <c r="X4" s="31">
        <f aca="true" t="shared" si="12" ref="X4:X25">M4-V4</f>
        <v>0</v>
      </c>
      <c r="Y4" s="31">
        <f aca="true" t="shared" si="13" ref="Y4:Y25">M4-W4</f>
        <v>0</v>
      </c>
      <c r="Z4" s="40" t="s">
        <v>71</v>
      </c>
    </row>
    <row r="5" spans="1:26" ht="15">
      <c r="A5" s="2" t="s">
        <v>2</v>
      </c>
      <c r="B5" s="27">
        <v>22.66</v>
      </c>
      <c r="C5" s="27">
        <v>29.33</v>
      </c>
      <c r="D5" s="27">
        <f t="shared" si="0"/>
        <v>51.989999999999995</v>
      </c>
      <c r="E5" s="26">
        <v>0.4</v>
      </c>
      <c r="F5" s="26">
        <v>0.4</v>
      </c>
      <c r="G5" s="12">
        <f t="shared" si="1"/>
        <v>9.064</v>
      </c>
      <c r="H5" s="12">
        <f t="shared" si="1"/>
        <v>11.732</v>
      </c>
      <c r="I5" s="12">
        <f t="shared" si="2"/>
        <v>20.796</v>
      </c>
      <c r="J5" s="19"/>
      <c r="K5" s="12">
        <f t="shared" si="5"/>
        <v>0</v>
      </c>
      <c r="L5" s="12">
        <f t="shared" si="6"/>
        <v>0</v>
      </c>
      <c r="M5" s="12">
        <f t="shared" si="7"/>
        <v>0</v>
      </c>
      <c r="N5" s="24">
        <v>0.35</v>
      </c>
      <c r="O5" s="24">
        <v>0.35</v>
      </c>
      <c r="P5" s="32">
        <f t="shared" si="3"/>
        <v>7.930999999999999</v>
      </c>
      <c r="Q5" s="32">
        <f t="shared" si="4"/>
        <v>10.2655</v>
      </c>
      <c r="R5" s="32">
        <f aca="true" t="shared" si="14" ref="R5:R25">SUM(P5+Q5)</f>
        <v>18.1965</v>
      </c>
      <c r="S5" s="20"/>
      <c r="T5" s="32">
        <f t="shared" si="8"/>
        <v>0</v>
      </c>
      <c r="U5" s="32">
        <f t="shared" si="9"/>
        <v>0</v>
      </c>
      <c r="V5" s="33">
        <f t="shared" si="10"/>
        <v>0</v>
      </c>
      <c r="W5" s="33">
        <f t="shared" si="11"/>
        <v>0</v>
      </c>
      <c r="X5" s="31">
        <f t="shared" si="12"/>
        <v>0</v>
      </c>
      <c r="Y5" s="31">
        <f t="shared" si="13"/>
        <v>0</v>
      </c>
      <c r="Z5" s="40" t="s">
        <v>71</v>
      </c>
    </row>
    <row r="6" spans="1:26" ht="15">
      <c r="A6" s="3" t="s">
        <v>3</v>
      </c>
      <c r="B6" s="27">
        <v>22.66</v>
      </c>
      <c r="C6" s="27">
        <v>29.33</v>
      </c>
      <c r="D6" s="27">
        <f t="shared" si="0"/>
        <v>51.989999999999995</v>
      </c>
      <c r="E6" s="26">
        <v>0.9</v>
      </c>
      <c r="F6" s="26">
        <v>0.9</v>
      </c>
      <c r="G6" s="12">
        <f t="shared" si="1"/>
        <v>20.394000000000002</v>
      </c>
      <c r="H6" s="12">
        <f t="shared" si="1"/>
        <v>26.397</v>
      </c>
      <c r="I6" s="12">
        <f t="shared" si="2"/>
        <v>46.791</v>
      </c>
      <c r="J6" s="19"/>
      <c r="K6" s="12">
        <f t="shared" si="5"/>
        <v>0</v>
      </c>
      <c r="L6" s="12">
        <f t="shared" si="6"/>
        <v>0</v>
      </c>
      <c r="M6" s="12">
        <f t="shared" si="7"/>
        <v>0</v>
      </c>
      <c r="N6" s="24">
        <v>0.87</v>
      </c>
      <c r="O6" s="24">
        <v>0.86</v>
      </c>
      <c r="P6" s="32">
        <f t="shared" si="3"/>
        <v>19.7142</v>
      </c>
      <c r="Q6" s="32">
        <f t="shared" si="4"/>
        <v>25.223799999999997</v>
      </c>
      <c r="R6" s="32">
        <f t="shared" si="14"/>
        <v>44.938</v>
      </c>
      <c r="S6" s="20"/>
      <c r="T6" s="32">
        <f t="shared" si="8"/>
        <v>0</v>
      </c>
      <c r="U6" s="32">
        <f t="shared" si="9"/>
        <v>0</v>
      </c>
      <c r="V6" s="33">
        <f t="shared" si="10"/>
        <v>0</v>
      </c>
      <c r="W6" s="33">
        <f t="shared" si="11"/>
        <v>0</v>
      </c>
      <c r="X6" s="31">
        <f t="shared" si="12"/>
        <v>0</v>
      </c>
      <c r="Y6" s="31">
        <f t="shared" si="13"/>
        <v>0</v>
      </c>
      <c r="Z6" s="40" t="s">
        <v>71</v>
      </c>
    </row>
    <row r="7" spans="1:26" ht="15">
      <c r="A7" s="3" t="s">
        <v>4</v>
      </c>
      <c r="B7" s="27">
        <v>22.66</v>
      </c>
      <c r="C7" s="27">
        <v>29.33</v>
      </c>
      <c r="D7" s="27">
        <f t="shared" si="0"/>
        <v>51.989999999999995</v>
      </c>
      <c r="E7" s="26">
        <v>1.2</v>
      </c>
      <c r="F7" s="26">
        <v>1</v>
      </c>
      <c r="G7" s="12">
        <f t="shared" si="1"/>
        <v>27.192</v>
      </c>
      <c r="H7" s="12">
        <f t="shared" si="1"/>
        <v>29.33</v>
      </c>
      <c r="I7" s="12">
        <f t="shared" si="2"/>
        <v>56.522</v>
      </c>
      <c r="J7" s="19"/>
      <c r="K7" s="12">
        <f t="shared" si="5"/>
        <v>0</v>
      </c>
      <c r="L7" s="12">
        <f t="shared" si="6"/>
        <v>0</v>
      </c>
      <c r="M7" s="12">
        <f t="shared" si="7"/>
        <v>0</v>
      </c>
      <c r="N7" s="25">
        <v>1</v>
      </c>
      <c r="O7" s="24">
        <v>1</v>
      </c>
      <c r="P7" s="32">
        <f t="shared" si="3"/>
        <v>22.66</v>
      </c>
      <c r="Q7" s="32">
        <f t="shared" si="4"/>
        <v>29.33</v>
      </c>
      <c r="R7" s="32">
        <f t="shared" si="14"/>
        <v>51.989999999999995</v>
      </c>
      <c r="S7" s="20"/>
      <c r="T7" s="32">
        <f t="shared" si="8"/>
        <v>0</v>
      </c>
      <c r="U7" s="32">
        <f t="shared" si="9"/>
        <v>0</v>
      </c>
      <c r="V7" s="33">
        <f t="shared" si="10"/>
        <v>0</v>
      </c>
      <c r="W7" s="33">
        <f t="shared" si="11"/>
        <v>0</v>
      </c>
      <c r="X7" s="31">
        <f t="shared" si="12"/>
        <v>0</v>
      </c>
      <c r="Y7" s="31">
        <f t="shared" si="13"/>
        <v>0</v>
      </c>
      <c r="Z7" s="40" t="s">
        <v>71</v>
      </c>
    </row>
    <row r="8" spans="1:26" ht="15">
      <c r="A8" s="3" t="s">
        <v>5</v>
      </c>
      <c r="B8" s="27">
        <v>22.66</v>
      </c>
      <c r="C8" s="27">
        <v>29.33</v>
      </c>
      <c r="D8" s="27">
        <f t="shared" si="0"/>
        <v>51.989999999999995</v>
      </c>
      <c r="E8" s="26">
        <v>1</v>
      </c>
      <c r="F8" s="26">
        <v>0.9</v>
      </c>
      <c r="G8" s="12">
        <f t="shared" si="1"/>
        <v>22.66</v>
      </c>
      <c r="H8" s="12">
        <f t="shared" si="1"/>
        <v>26.397</v>
      </c>
      <c r="I8" s="12">
        <f t="shared" si="2"/>
        <v>49.057</v>
      </c>
      <c r="J8" s="19"/>
      <c r="K8" s="12">
        <f t="shared" si="5"/>
        <v>0</v>
      </c>
      <c r="L8" s="12">
        <f t="shared" si="6"/>
        <v>0</v>
      </c>
      <c r="M8" s="12">
        <f t="shared" si="7"/>
        <v>0</v>
      </c>
      <c r="N8" s="24">
        <v>0.9</v>
      </c>
      <c r="O8" s="24">
        <v>0.85</v>
      </c>
      <c r="P8" s="32">
        <f t="shared" si="3"/>
        <v>20.394000000000002</v>
      </c>
      <c r="Q8" s="32">
        <f t="shared" si="4"/>
        <v>24.9305</v>
      </c>
      <c r="R8" s="32">
        <f t="shared" si="14"/>
        <v>45.3245</v>
      </c>
      <c r="S8" s="20"/>
      <c r="T8" s="32">
        <f t="shared" si="8"/>
        <v>0</v>
      </c>
      <c r="U8" s="32">
        <f t="shared" si="9"/>
        <v>0</v>
      </c>
      <c r="V8" s="33">
        <f t="shared" si="10"/>
        <v>0</v>
      </c>
      <c r="W8" s="33">
        <f t="shared" si="11"/>
        <v>0</v>
      </c>
      <c r="X8" s="31">
        <f t="shared" si="12"/>
        <v>0</v>
      </c>
      <c r="Y8" s="31">
        <f t="shared" si="13"/>
        <v>0</v>
      </c>
      <c r="Z8" s="40" t="s">
        <v>71</v>
      </c>
    </row>
    <row r="9" spans="1:26" ht="15">
      <c r="A9" s="3" t="s">
        <v>6</v>
      </c>
      <c r="B9" s="27">
        <v>22.66</v>
      </c>
      <c r="C9" s="27">
        <v>29.33</v>
      </c>
      <c r="D9" s="27">
        <f t="shared" si="0"/>
        <v>51.989999999999995</v>
      </c>
      <c r="E9" s="26">
        <v>1.2</v>
      </c>
      <c r="F9" s="26">
        <v>1</v>
      </c>
      <c r="G9" s="12">
        <f t="shared" si="1"/>
        <v>27.192</v>
      </c>
      <c r="H9" s="12">
        <f t="shared" si="1"/>
        <v>29.33</v>
      </c>
      <c r="I9" s="12">
        <f t="shared" si="2"/>
        <v>56.522</v>
      </c>
      <c r="J9" s="19"/>
      <c r="K9" s="12">
        <f t="shared" si="5"/>
        <v>0</v>
      </c>
      <c r="L9" s="12">
        <f t="shared" si="6"/>
        <v>0</v>
      </c>
      <c r="M9" s="12">
        <f t="shared" si="7"/>
        <v>0</v>
      </c>
      <c r="N9" s="25">
        <v>1</v>
      </c>
      <c r="O9" s="24">
        <v>1</v>
      </c>
      <c r="P9" s="32">
        <f t="shared" si="3"/>
        <v>22.66</v>
      </c>
      <c r="Q9" s="32">
        <f t="shared" si="4"/>
        <v>29.33</v>
      </c>
      <c r="R9" s="32">
        <f t="shared" si="14"/>
        <v>51.989999999999995</v>
      </c>
      <c r="S9" s="20"/>
      <c r="T9" s="32">
        <f t="shared" si="8"/>
        <v>0</v>
      </c>
      <c r="U9" s="32">
        <f t="shared" si="9"/>
        <v>0</v>
      </c>
      <c r="V9" s="33">
        <f t="shared" si="10"/>
        <v>0</v>
      </c>
      <c r="W9" s="33">
        <f t="shared" si="11"/>
        <v>0</v>
      </c>
      <c r="X9" s="31">
        <f t="shared" si="12"/>
        <v>0</v>
      </c>
      <c r="Y9" s="31">
        <f t="shared" si="13"/>
        <v>0</v>
      </c>
      <c r="Z9" s="40" t="s">
        <v>71</v>
      </c>
    </row>
    <row r="10" spans="1:26" ht="15">
      <c r="A10" s="3" t="s">
        <v>7</v>
      </c>
      <c r="B10" s="27">
        <v>22.66</v>
      </c>
      <c r="C10" s="27">
        <v>29.33</v>
      </c>
      <c r="D10" s="27">
        <f t="shared" si="0"/>
        <v>51.989999999999995</v>
      </c>
      <c r="E10" s="26">
        <v>1.4</v>
      </c>
      <c r="F10" s="26">
        <v>1</v>
      </c>
      <c r="G10" s="12">
        <f t="shared" si="1"/>
        <v>31.723999999999997</v>
      </c>
      <c r="H10" s="12">
        <f t="shared" si="1"/>
        <v>29.33</v>
      </c>
      <c r="I10" s="12">
        <f t="shared" si="2"/>
        <v>61.053999999999995</v>
      </c>
      <c r="J10" s="19"/>
      <c r="K10" s="12">
        <f t="shared" si="5"/>
        <v>0</v>
      </c>
      <c r="L10" s="12">
        <f t="shared" si="6"/>
        <v>0</v>
      </c>
      <c r="M10" s="12">
        <f t="shared" si="7"/>
        <v>0</v>
      </c>
      <c r="N10" s="24">
        <v>1.3</v>
      </c>
      <c r="O10" s="24">
        <v>1</v>
      </c>
      <c r="P10" s="32">
        <f t="shared" si="3"/>
        <v>29.458000000000002</v>
      </c>
      <c r="Q10" s="32">
        <f t="shared" si="4"/>
        <v>29.33</v>
      </c>
      <c r="R10" s="32">
        <f t="shared" si="14"/>
        <v>58.788</v>
      </c>
      <c r="S10" s="20"/>
      <c r="T10" s="32">
        <f t="shared" si="8"/>
        <v>0</v>
      </c>
      <c r="U10" s="32">
        <f t="shared" si="9"/>
        <v>0</v>
      </c>
      <c r="V10" s="33">
        <f t="shared" si="10"/>
        <v>0</v>
      </c>
      <c r="W10" s="33">
        <f t="shared" si="11"/>
        <v>0</v>
      </c>
      <c r="X10" s="31">
        <f t="shared" si="12"/>
        <v>0</v>
      </c>
      <c r="Y10" s="31">
        <f t="shared" si="13"/>
        <v>0</v>
      </c>
      <c r="Z10" s="40" t="s">
        <v>71</v>
      </c>
    </row>
    <row r="11" spans="1:26" ht="15">
      <c r="A11" s="3" t="s">
        <v>54</v>
      </c>
      <c r="B11" s="27">
        <v>22.66</v>
      </c>
      <c r="C11" s="27">
        <v>29.33</v>
      </c>
      <c r="D11" s="27">
        <f t="shared" si="0"/>
        <v>51.989999999999995</v>
      </c>
      <c r="E11" s="26">
        <v>1.4</v>
      </c>
      <c r="F11" s="26">
        <v>1</v>
      </c>
      <c r="G11" s="12">
        <f t="shared" si="1"/>
        <v>31.723999999999997</v>
      </c>
      <c r="H11" s="12">
        <f t="shared" si="1"/>
        <v>29.33</v>
      </c>
      <c r="I11" s="12">
        <f t="shared" si="2"/>
        <v>61.053999999999995</v>
      </c>
      <c r="J11" s="19"/>
      <c r="K11" s="12">
        <f t="shared" si="5"/>
        <v>0</v>
      </c>
      <c r="L11" s="12">
        <f t="shared" si="6"/>
        <v>0</v>
      </c>
      <c r="M11" s="12">
        <f t="shared" si="7"/>
        <v>0</v>
      </c>
      <c r="N11" s="25">
        <v>1.3</v>
      </c>
      <c r="O11" s="24">
        <v>1</v>
      </c>
      <c r="P11" s="32">
        <f t="shared" si="3"/>
        <v>29.458000000000002</v>
      </c>
      <c r="Q11" s="32">
        <f t="shared" si="4"/>
        <v>29.33</v>
      </c>
      <c r="R11" s="32">
        <f t="shared" si="14"/>
        <v>58.788</v>
      </c>
      <c r="S11" s="20"/>
      <c r="T11" s="32">
        <f t="shared" si="8"/>
        <v>0</v>
      </c>
      <c r="U11" s="32">
        <f t="shared" si="9"/>
        <v>0</v>
      </c>
      <c r="V11" s="33">
        <f t="shared" si="10"/>
        <v>0</v>
      </c>
      <c r="W11" s="33">
        <f t="shared" si="11"/>
        <v>0</v>
      </c>
      <c r="X11" s="31">
        <f t="shared" si="12"/>
        <v>0</v>
      </c>
      <c r="Y11" s="31">
        <f t="shared" si="13"/>
        <v>0</v>
      </c>
      <c r="Z11" s="40" t="s">
        <v>71</v>
      </c>
    </row>
    <row r="12" spans="1:26" ht="15">
      <c r="A12" s="3" t="s">
        <v>55</v>
      </c>
      <c r="B12" s="27">
        <v>22.66</v>
      </c>
      <c r="C12" s="27">
        <v>29.33</v>
      </c>
      <c r="D12" s="27">
        <f t="shared" si="0"/>
        <v>51.989999999999995</v>
      </c>
      <c r="E12" s="26">
        <v>1.4</v>
      </c>
      <c r="F12" s="26">
        <v>1</v>
      </c>
      <c r="G12" s="12">
        <f t="shared" si="1"/>
        <v>31.723999999999997</v>
      </c>
      <c r="H12" s="12">
        <f t="shared" si="1"/>
        <v>29.33</v>
      </c>
      <c r="I12" s="12">
        <f t="shared" si="2"/>
        <v>61.053999999999995</v>
      </c>
      <c r="J12" s="19"/>
      <c r="K12" s="12">
        <f t="shared" si="5"/>
        <v>0</v>
      </c>
      <c r="L12" s="12">
        <f t="shared" si="6"/>
        <v>0</v>
      </c>
      <c r="M12" s="12">
        <f t="shared" si="7"/>
        <v>0</v>
      </c>
      <c r="N12" s="24">
        <v>1.3</v>
      </c>
      <c r="O12" s="24">
        <v>1</v>
      </c>
      <c r="P12" s="32">
        <f t="shared" si="3"/>
        <v>29.458000000000002</v>
      </c>
      <c r="Q12" s="32">
        <f t="shared" si="4"/>
        <v>29.33</v>
      </c>
      <c r="R12" s="32">
        <f t="shared" si="14"/>
        <v>58.788</v>
      </c>
      <c r="S12" s="20"/>
      <c r="T12" s="32">
        <f t="shared" si="8"/>
        <v>0</v>
      </c>
      <c r="U12" s="32">
        <f t="shared" si="9"/>
        <v>0</v>
      </c>
      <c r="V12" s="33">
        <f t="shared" si="10"/>
        <v>0</v>
      </c>
      <c r="W12" s="33">
        <f t="shared" si="11"/>
        <v>0</v>
      </c>
      <c r="X12" s="31">
        <f t="shared" si="12"/>
        <v>0</v>
      </c>
      <c r="Y12" s="31">
        <f t="shared" si="13"/>
        <v>0</v>
      </c>
      <c r="Z12" s="40" t="s">
        <v>71</v>
      </c>
    </row>
    <row r="13" spans="1:26" ht="15">
      <c r="A13" s="3" t="s">
        <v>9</v>
      </c>
      <c r="B13" s="27">
        <v>22.66</v>
      </c>
      <c r="C13" s="27">
        <v>29.33</v>
      </c>
      <c r="D13" s="27">
        <f t="shared" si="0"/>
        <v>51.989999999999995</v>
      </c>
      <c r="E13" s="26">
        <v>1.4</v>
      </c>
      <c r="F13" s="26">
        <v>1</v>
      </c>
      <c r="G13" s="11">
        <f>B13*E13</f>
        <v>31.723999999999997</v>
      </c>
      <c r="H13" s="11">
        <f>C13*F13</f>
        <v>29.33</v>
      </c>
      <c r="I13" s="11">
        <f>SUM(G13:H13)</f>
        <v>61.053999999999995</v>
      </c>
      <c r="J13" s="19"/>
      <c r="K13" s="12">
        <f>J13*G13</f>
        <v>0</v>
      </c>
      <c r="L13" s="12">
        <f>J13*H13</f>
        <v>0</v>
      </c>
      <c r="M13" s="12">
        <f>K13+L13</f>
        <v>0</v>
      </c>
      <c r="N13" s="25">
        <v>1.3</v>
      </c>
      <c r="O13" s="24">
        <v>1</v>
      </c>
      <c r="P13" s="32">
        <f>B13*N13</f>
        <v>29.458000000000002</v>
      </c>
      <c r="Q13" s="32">
        <f>C13*O13</f>
        <v>29.33</v>
      </c>
      <c r="R13" s="32">
        <f>SUM(P13+Q13)</f>
        <v>58.788</v>
      </c>
      <c r="S13" s="20"/>
      <c r="T13" s="32">
        <f>S13*P13</f>
        <v>0</v>
      </c>
      <c r="U13" s="32">
        <f>S13*Q13</f>
        <v>0</v>
      </c>
      <c r="V13" s="33">
        <f>T13+U13</f>
        <v>0</v>
      </c>
      <c r="W13" s="33">
        <f>(T13+L13)</f>
        <v>0</v>
      </c>
      <c r="X13" s="31">
        <f>M13-V13</f>
        <v>0</v>
      </c>
      <c r="Y13" s="31">
        <f>M13-W13</f>
        <v>0</v>
      </c>
      <c r="Z13" s="40" t="s">
        <v>71</v>
      </c>
    </row>
    <row r="14" spans="1:26" ht="15">
      <c r="A14" s="3" t="s">
        <v>8</v>
      </c>
      <c r="B14" s="27">
        <v>22.66</v>
      </c>
      <c r="C14" s="27">
        <v>29.33</v>
      </c>
      <c r="D14" s="27">
        <v>51.99</v>
      </c>
      <c r="E14" s="26">
        <v>0.4</v>
      </c>
      <c r="F14" s="26">
        <v>0.4</v>
      </c>
      <c r="G14" s="12">
        <f t="shared" si="1"/>
        <v>9.064</v>
      </c>
      <c r="H14" s="12">
        <f t="shared" si="1"/>
        <v>11.732</v>
      </c>
      <c r="I14" s="12">
        <f t="shared" si="2"/>
        <v>20.796</v>
      </c>
      <c r="J14" s="19"/>
      <c r="K14" s="12">
        <f t="shared" si="5"/>
        <v>0</v>
      </c>
      <c r="L14" s="12">
        <f t="shared" si="6"/>
        <v>0</v>
      </c>
      <c r="M14" s="12">
        <f t="shared" si="7"/>
        <v>0</v>
      </c>
      <c r="N14" s="24">
        <v>0.35</v>
      </c>
      <c r="O14" s="24">
        <v>0.35</v>
      </c>
      <c r="P14" s="32">
        <f t="shared" si="3"/>
        <v>7.930999999999999</v>
      </c>
      <c r="Q14" s="32">
        <f t="shared" si="4"/>
        <v>10.2655</v>
      </c>
      <c r="R14" s="32">
        <f t="shared" si="14"/>
        <v>18.1965</v>
      </c>
      <c r="S14" s="20"/>
      <c r="T14" s="32">
        <f t="shared" si="8"/>
        <v>0</v>
      </c>
      <c r="U14" s="32">
        <f t="shared" si="9"/>
        <v>0</v>
      </c>
      <c r="V14" s="33">
        <f t="shared" si="10"/>
        <v>0</v>
      </c>
      <c r="W14" s="33">
        <f t="shared" si="11"/>
        <v>0</v>
      </c>
      <c r="X14" s="31">
        <f t="shared" si="12"/>
        <v>0</v>
      </c>
      <c r="Y14" s="31">
        <f t="shared" si="13"/>
        <v>0</v>
      </c>
      <c r="Z14" s="40" t="s">
        <v>71</v>
      </c>
    </row>
    <row r="15" spans="1:25" s="22" customFormat="1" ht="24" customHeight="1">
      <c r="A15" s="23" t="s">
        <v>53</v>
      </c>
      <c r="B15" s="21" t="s">
        <v>39</v>
      </c>
      <c r="C15" s="21" t="s">
        <v>41</v>
      </c>
      <c r="D15" s="21" t="s">
        <v>43</v>
      </c>
      <c r="E15" s="21" t="s">
        <v>20</v>
      </c>
      <c r="F15" s="21" t="s">
        <v>21</v>
      </c>
      <c r="G15" s="21" t="s">
        <v>69</v>
      </c>
      <c r="H15" s="21" t="s">
        <v>70</v>
      </c>
      <c r="I15" s="21" t="s">
        <v>27</v>
      </c>
      <c r="J15" s="21" t="s">
        <v>48</v>
      </c>
      <c r="K15" s="21" t="s">
        <v>44</v>
      </c>
      <c r="L15" s="21" t="s">
        <v>45</v>
      </c>
      <c r="M15" s="21" t="s">
        <v>30</v>
      </c>
      <c r="N15" s="21" t="s">
        <v>22</v>
      </c>
      <c r="O15" s="21" t="s">
        <v>23</v>
      </c>
      <c r="P15" s="21" t="s">
        <v>46</v>
      </c>
      <c r="Q15" s="21" t="s">
        <v>47</v>
      </c>
      <c r="R15" s="21" t="s">
        <v>49</v>
      </c>
      <c r="S15" s="21" t="s">
        <v>48</v>
      </c>
      <c r="T15" s="21" t="s">
        <v>50</v>
      </c>
      <c r="U15" s="21" t="s">
        <v>51</v>
      </c>
      <c r="V15" s="21" t="s">
        <v>31</v>
      </c>
      <c r="W15" s="21" t="s">
        <v>35</v>
      </c>
      <c r="X15" s="21" t="s">
        <v>32</v>
      </c>
      <c r="Y15" s="21" t="s">
        <v>33</v>
      </c>
    </row>
    <row r="16" spans="1:26" ht="15">
      <c r="A16" s="3" t="s">
        <v>57</v>
      </c>
      <c r="B16" s="27">
        <v>90.64</v>
      </c>
      <c r="C16" s="28">
        <v>117.32</v>
      </c>
      <c r="D16" s="27">
        <f aca="true" t="shared" si="15" ref="D16:D25">SUM(B16,C16)</f>
        <v>207.95999999999998</v>
      </c>
      <c r="E16" s="26">
        <v>0.4</v>
      </c>
      <c r="F16" s="26">
        <v>0.4</v>
      </c>
      <c r="G16" s="11">
        <f t="shared" si="1"/>
        <v>36.256</v>
      </c>
      <c r="H16" s="11">
        <f t="shared" si="1"/>
        <v>46.928</v>
      </c>
      <c r="I16" s="11">
        <f t="shared" si="2"/>
        <v>83.184</v>
      </c>
      <c r="J16" s="19"/>
      <c r="K16" s="12">
        <f t="shared" si="5"/>
        <v>0</v>
      </c>
      <c r="L16" s="12">
        <f t="shared" si="6"/>
        <v>0</v>
      </c>
      <c r="M16" s="12">
        <f t="shared" si="7"/>
        <v>0</v>
      </c>
      <c r="N16" s="24">
        <v>0.3</v>
      </c>
      <c r="O16" s="24">
        <v>0.3</v>
      </c>
      <c r="P16" s="32">
        <f t="shared" si="3"/>
        <v>27.192</v>
      </c>
      <c r="Q16" s="32">
        <f t="shared" si="4"/>
        <v>35.196</v>
      </c>
      <c r="R16" s="32">
        <f t="shared" si="14"/>
        <v>62.388</v>
      </c>
      <c r="S16" s="20"/>
      <c r="T16" s="32">
        <f t="shared" si="8"/>
        <v>0</v>
      </c>
      <c r="U16" s="32">
        <f t="shared" si="9"/>
        <v>0</v>
      </c>
      <c r="V16" s="33">
        <f t="shared" si="10"/>
        <v>0</v>
      </c>
      <c r="W16" s="33">
        <f t="shared" si="11"/>
        <v>0</v>
      </c>
      <c r="X16" s="31">
        <f t="shared" si="12"/>
        <v>0</v>
      </c>
      <c r="Y16" s="31">
        <f t="shared" si="13"/>
        <v>0</v>
      </c>
      <c r="Z16" s="40" t="s">
        <v>71</v>
      </c>
    </row>
    <row r="17" spans="1:26" ht="15">
      <c r="A17" s="3" t="s">
        <v>58</v>
      </c>
      <c r="B17" s="27">
        <v>90.64</v>
      </c>
      <c r="C17" s="28">
        <v>117.32</v>
      </c>
      <c r="D17" s="28">
        <f t="shared" si="15"/>
        <v>207.95999999999998</v>
      </c>
      <c r="E17" s="26">
        <v>0.35</v>
      </c>
      <c r="F17" s="26">
        <v>0.35</v>
      </c>
      <c r="G17" s="12">
        <f t="shared" si="1"/>
        <v>31.723999999999997</v>
      </c>
      <c r="H17" s="12">
        <f t="shared" si="1"/>
        <v>41.062</v>
      </c>
      <c r="I17" s="12">
        <f t="shared" si="2"/>
        <v>72.786</v>
      </c>
      <c r="J17" s="19"/>
      <c r="K17" s="12">
        <f t="shared" si="5"/>
        <v>0</v>
      </c>
      <c r="L17" s="12">
        <f t="shared" si="6"/>
        <v>0</v>
      </c>
      <c r="M17" s="12">
        <f t="shared" si="7"/>
        <v>0</v>
      </c>
      <c r="N17" s="24">
        <v>0.25</v>
      </c>
      <c r="O17" s="24">
        <v>0.25</v>
      </c>
      <c r="P17" s="32">
        <f t="shared" si="3"/>
        <v>22.66</v>
      </c>
      <c r="Q17" s="32">
        <f t="shared" si="4"/>
        <v>29.33</v>
      </c>
      <c r="R17" s="32">
        <f t="shared" si="14"/>
        <v>51.989999999999995</v>
      </c>
      <c r="S17" s="20"/>
      <c r="T17" s="32">
        <f t="shared" si="8"/>
        <v>0</v>
      </c>
      <c r="U17" s="32">
        <f t="shared" si="9"/>
        <v>0</v>
      </c>
      <c r="V17" s="33">
        <f t="shared" si="10"/>
        <v>0</v>
      </c>
      <c r="W17" s="33">
        <f t="shared" si="11"/>
        <v>0</v>
      </c>
      <c r="X17" s="31">
        <f t="shared" si="12"/>
        <v>0</v>
      </c>
      <c r="Y17" s="31">
        <f t="shared" si="13"/>
        <v>0</v>
      </c>
      <c r="Z17" s="40" t="s">
        <v>71</v>
      </c>
    </row>
    <row r="18" spans="1:26" ht="15">
      <c r="A18" s="3" t="s">
        <v>59</v>
      </c>
      <c r="B18" s="27">
        <v>135.96</v>
      </c>
      <c r="C18" s="28">
        <v>29.33</v>
      </c>
      <c r="D18" s="27">
        <f t="shared" si="15"/>
        <v>165.29000000000002</v>
      </c>
      <c r="E18" s="26">
        <v>1.1</v>
      </c>
      <c r="F18" s="26">
        <v>1.1</v>
      </c>
      <c r="G18" s="11">
        <f t="shared" si="1"/>
        <v>149.556</v>
      </c>
      <c r="H18" s="11">
        <f t="shared" si="1"/>
        <v>32.263</v>
      </c>
      <c r="I18" s="11">
        <f t="shared" si="2"/>
        <v>181.81900000000002</v>
      </c>
      <c r="J18" s="19"/>
      <c r="K18" s="12">
        <f t="shared" si="5"/>
        <v>0</v>
      </c>
      <c r="L18" s="12">
        <f t="shared" si="6"/>
        <v>0</v>
      </c>
      <c r="M18" s="12">
        <f t="shared" si="7"/>
        <v>0</v>
      </c>
      <c r="N18" s="24">
        <v>1</v>
      </c>
      <c r="O18" s="24">
        <v>1</v>
      </c>
      <c r="P18" s="32">
        <f t="shared" si="3"/>
        <v>135.96</v>
      </c>
      <c r="Q18" s="32">
        <f t="shared" si="4"/>
        <v>29.33</v>
      </c>
      <c r="R18" s="32">
        <f t="shared" si="14"/>
        <v>165.29000000000002</v>
      </c>
      <c r="S18" s="20"/>
      <c r="T18" s="32">
        <f t="shared" si="8"/>
        <v>0</v>
      </c>
      <c r="U18" s="32">
        <f t="shared" si="9"/>
        <v>0</v>
      </c>
      <c r="V18" s="33">
        <f t="shared" si="10"/>
        <v>0</v>
      </c>
      <c r="W18" s="33">
        <f t="shared" si="11"/>
        <v>0</v>
      </c>
      <c r="X18" s="31">
        <f t="shared" si="12"/>
        <v>0</v>
      </c>
      <c r="Y18" s="31">
        <f t="shared" si="13"/>
        <v>0</v>
      </c>
      <c r="Z18" s="40" t="s">
        <v>71</v>
      </c>
    </row>
    <row r="19" spans="1:26" ht="15">
      <c r="A19" s="3" t="s">
        <v>60</v>
      </c>
      <c r="B19" s="27">
        <v>135.96</v>
      </c>
      <c r="C19" s="28">
        <v>29.33</v>
      </c>
      <c r="D19" s="27">
        <f t="shared" si="15"/>
        <v>165.29000000000002</v>
      </c>
      <c r="E19" s="26">
        <v>0.55</v>
      </c>
      <c r="F19" s="26">
        <v>0.55</v>
      </c>
      <c r="G19" s="11">
        <f t="shared" si="1"/>
        <v>74.778</v>
      </c>
      <c r="H19" s="11">
        <f t="shared" si="1"/>
        <v>16.1315</v>
      </c>
      <c r="I19" s="11">
        <f t="shared" si="2"/>
        <v>90.90950000000001</v>
      </c>
      <c r="J19" s="19"/>
      <c r="K19" s="12">
        <f t="shared" si="5"/>
        <v>0</v>
      </c>
      <c r="L19" s="12">
        <f t="shared" si="6"/>
        <v>0</v>
      </c>
      <c r="M19" s="12">
        <f t="shared" si="7"/>
        <v>0</v>
      </c>
      <c r="N19" s="24">
        <v>0.5</v>
      </c>
      <c r="O19" s="24">
        <v>0.5</v>
      </c>
      <c r="P19" s="32">
        <f t="shared" si="3"/>
        <v>67.98</v>
      </c>
      <c r="Q19" s="32">
        <f t="shared" si="4"/>
        <v>14.665</v>
      </c>
      <c r="R19" s="32">
        <f t="shared" si="14"/>
        <v>82.64500000000001</v>
      </c>
      <c r="S19" s="20"/>
      <c r="T19" s="32">
        <f t="shared" si="8"/>
        <v>0</v>
      </c>
      <c r="U19" s="32">
        <f t="shared" si="9"/>
        <v>0</v>
      </c>
      <c r="V19" s="33">
        <f t="shared" si="10"/>
        <v>0</v>
      </c>
      <c r="W19" s="33">
        <f t="shared" si="11"/>
        <v>0</v>
      </c>
      <c r="X19" s="31">
        <f t="shared" si="12"/>
        <v>0</v>
      </c>
      <c r="Y19" s="31">
        <f t="shared" si="13"/>
        <v>0</v>
      </c>
      <c r="Z19" s="40" t="s">
        <v>71</v>
      </c>
    </row>
    <row r="20" spans="1:26" ht="15">
      <c r="A20" s="3" t="s">
        <v>61</v>
      </c>
      <c r="B20" s="27">
        <v>90.64</v>
      </c>
      <c r="C20" s="28">
        <v>29.33</v>
      </c>
      <c r="D20" s="27">
        <f t="shared" si="15"/>
        <v>119.97</v>
      </c>
      <c r="E20" s="26">
        <v>1.1</v>
      </c>
      <c r="F20" s="26">
        <v>1.1</v>
      </c>
      <c r="G20" s="11">
        <f t="shared" si="1"/>
        <v>99.70400000000001</v>
      </c>
      <c r="H20" s="11">
        <f t="shared" si="1"/>
        <v>32.263</v>
      </c>
      <c r="I20" s="11">
        <f t="shared" si="2"/>
        <v>131.967</v>
      </c>
      <c r="J20" s="19"/>
      <c r="K20" s="12">
        <f t="shared" si="5"/>
        <v>0</v>
      </c>
      <c r="L20" s="12">
        <f t="shared" si="6"/>
        <v>0</v>
      </c>
      <c r="M20" s="12">
        <f t="shared" si="7"/>
        <v>0</v>
      </c>
      <c r="N20" s="24">
        <v>1</v>
      </c>
      <c r="O20" s="24">
        <v>1</v>
      </c>
      <c r="P20" s="32">
        <f t="shared" si="3"/>
        <v>90.64</v>
      </c>
      <c r="Q20" s="32">
        <f t="shared" si="4"/>
        <v>29.33</v>
      </c>
      <c r="R20" s="32">
        <f t="shared" si="14"/>
        <v>119.97</v>
      </c>
      <c r="S20" s="20"/>
      <c r="T20" s="32">
        <f t="shared" si="8"/>
        <v>0</v>
      </c>
      <c r="U20" s="32">
        <f t="shared" si="9"/>
        <v>0</v>
      </c>
      <c r="V20" s="33">
        <f t="shared" si="10"/>
        <v>0</v>
      </c>
      <c r="W20" s="33">
        <f t="shared" si="11"/>
        <v>0</v>
      </c>
      <c r="X20" s="31">
        <f t="shared" si="12"/>
        <v>0</v>
      </c>
      <c r="Y20" s="31">
        <f t="shared" si="13"/>
        <v>0</v>
      </c>
      <c r="Z20" s="40" t="s">
        <v>71</v>
      </c>
    </row>
    <row r="21" spans="1:26" ht="15">
      <c r="A21" s="3" t="s">
        <v>62</v>
      </c>
      <c r="B21" s="27">
        <v>108.768</v>
      </c>
      <c r="C21" s="28">
        <v>29.33</v>
      </c>
      <c r="D21" s="27">
        <f t="shared" si="15"/>
        <v>138.098</v>
      </c>
      <c r="E21" s="26">
        <v>1.1</v>
      </c>
      <c r="F21" s="26">
        <v>1.1</v>
      </c>
      <c r="G21" s="11">
        <f t="shared" si="1"/>
        <v>119.6448</v>
      </c>
      <c r="H21" s="11">
        <f t="shared" si="1"/>
        <v>32.263</v>
      </c>
      <c r="I21" s="11">
        <f t="shared" si="2"/>
        <v>151.9078</v>
      </c>
      <c r="J21" s="19"/>
      <c r="K21" s="12">
        <f t="shared" si="5"/>
        <v>0</v>
      </c>
      <c r="L21" s="12">
        <f t="shared" si="6"/>
        <v>0</v>
      </c>
      <c r="M21" s="12">
        <f t="shared" si="7"/>
        <v>0</v>
      </c>
      <c r="N21" s="24">
        <v>1</v>
      </c>
      <c r="O21" s="24">
        <v>1</v>
      </c>
      <c r="P21" s="32">
        <f t="shared" si="3"/>
        <v>108.768</v>
      </c>
      <c r="Q21" s="32">
        <f t="shared" si="4"/>
        <v>29.33</v>
      </c>
      <c r="R21" s="32">
        <f t="shared" si="14"/>
        <v>138.098</v>
      </c>
      <c r="S21" s="20"/>
      <c r="T21" s="32">
        <f t="shared" si="8"/>
        <v>0</v>
      </c>
      <c r="U21" s="32">
        <f t="shared" si="9"/>
        <v>0</v>
      </c>
      <c r="V21" s="33">
        <f t="shared" si="10"/>
        <v>0</v>
      </c>
      <c r="W21" s="33">
        <f t="shared" si="11"/>
        <v>0</v>
      </c>
      <c r="X21" s="31">
        <f t="shared" si="12"/>
        <v>0</v>
      </c>
      <c r="Y21" s="31">
        <f t="shared" si="13"/>
        <v>0</v>
      </c>
      <c r="Z21" s="40" t="s">
        <v>71</v>
      </c>
    </row>
    <row r="22" spans="1:26" ht="15">
      <c r="A22" s="3" t="s">
        <v>63</v>
      </c>
      <c r="B22" s="27">
        <v>135.96</v>
      </c>
      <c r="C22" s="28">
        <v>29.33</v>
      </c>
      <c r="D22" s="27">
        <f t="shared" si="15"/>
        <v>165.29000000000002</v>
      </c>
      <c r="E22" s="26">
        <v>1.1</v>
      </c>
      <c r="F22" s="26">
        <v>1.1</v>
      </c>
      <c r="G22" s="11">
        <f t="shared" si="1"/>
        <v>149.556</v>
      </c>
      <c r="H22" s="11">
        <f t="shared" si="1"/>
        <v>32.263</v>
      </c>
      <c r="I22" s="11">
        <f t="shared" si="2"/>
        <v>181.81900000000002</v>
      </c>
      <c r="J22" s="19"/>
      <c r="K22" s="12">
        <f t="shared" si="5"/>
        <v>0</v>
      </c>
      <c r="L22" s="12">
        <f t="shared" si="6"/>
        <v>0</v>
      </c>
      <c r="M22" s="12">
        <f t="shared" si="7"/>
        <v>0</v>
      </c>
      <c r="N22" s="24">
        <v>1</v>
      </c>
      <c r="O22" s="24">
        <v>1</v>
      </c>
      <c r="P22" s="32">
        <f t="shared" si="3"/>
        <v>135.96</v>
      </c>
      <c r="Q22" s="32">
        <f t="shared" si="4"/>
        <v>29.33</v>
      </c>
      <c r="R22" s="32">
        <f t="shared" si="14"/>
        <v>165.29000000000002</v>
      </c>
      <c r="S22" s="20"/>
      <c r="T22" s="32">
        <f t="shared" si="8"/>
        <v>0</v>
      </c>
      <c r="U22" s="32">
        <f t="shared" si="9"/>
        <v>0</v>
      </c>
      <c r="V22" s="33">
        <f t="shared" si="10"/>
        <v>0</v>
      </c>
      <c r="W22" s="33">
        <f t="shared" si="11"/>
        <v>0</v>
      </c>
      <c r="X22" s="31">
        <f t="shared" si="12"/>
        <v>0</v>
      </c>
      <c r="Y22" s="31">
        <f t="shared" si="13"/>
        <v>0</v>
      </c>
      <c r="Z22" s="40" t="s">
        <v>71</v>
      </c>
    </row>
    <row r="23" spans="1:26" ht="15">
      <c r="A23" s="3" t="s">
        <v>64</v>
      </c>
      <c r="B23" s="27">
        <v>90.64</v>
      </c>
      <c r="C23" s="28">
        <v>29.33</v>
      </c>
      <c r="D23" s="27">
        <f t="shared" si="15"/>
        <v>119.97</v>
      </c>
      <c r="E23" s="26">
        <v>0.55</v>
      </c>
      <c r="F23" s="26">
        <v>0.55</v>
      </c>
      <c r="G23" s="11">
        <f t="shared" si="1"/>
        <v>49.852000000000004</v>
      </c>
      <c r="H23" s="11">
        <f t="shared" si="1"/>
        <v>16.1315</v>
      </c>
      <c r="I23" s="11">
        <f t="shared" si="2"/>
        <v>65.9835</v>
      </c>
      <c r="J23" s="19"/>
      <c r="K23" s="12">
        <f t="shared" si="5"/>
        <v>0</v>
      </c>
      <c r="L23" s="12">
        <f t="shared" si="6"/>
        <v>0</v>
      </c>
      <c r="M23" s="12">
        <f t="shared" si="7"/>
        <v>0</v>
      </c>
      <c r="N23" s="24">
        <v>0.5</v>
      </c>
      <c r="O23" s="24">
        <v>0.5</v>
      </c>
      <c r="P23" s="32">
        <f t="shared" si="3"/>
        <v>45.32</v>
      </c>
      <c r="Q23" s="32">
        <f t="shared" si="4"/>
        <v>14.665</v>
      </c>
      <c r="R23" s="32">
        <f t="shared" si="14"/>
        <v>59.985</v>
      </c>
      <c r="S23" s="20"/>
      <c r="T23" s="32">
        <f t="shared" si="8"/>
        <v>0</v>
      </c>
      <c r="U23" s="32">
        <f t="shared" si="9"/>
        <v>0</v>
      </c>
      <c r="V23" s="33">
        <f t="shared" si="10"/>
        <v>0</v>
      </c>
      <c r="W23" s="33">
        <f t="shared" si="11"/>
        <v>0</v>
      </c>
      <c r="X23" s="31">
        <f t="shared" si="12"/>
        <v>0</v>
      </c>
      <c r="Y23" s="31">
        <f t="shared" si="13"/>
        <v>0</v>
      </c>
      <c r="Z23" s="40" t="s">
        <v>71</v>
      </c>
    </row>
    <row r="24" spans="1:26" ht="15">
      <c r="A24" s="3" t="s">
        <v>65</v>
      </c>
      <c r="B24" s="27">
        <v>108.768</v>
      </c>
      <c r="C24" s="28">
        <v>29.33</v>
      </c>
      <c r="D24" s="27">
        <f t="shared" si="15"/>
        <v>138.098</v>
      </c>
      <c r="E24" s="26">
        <v>0.55</v>
      </c>
      <c r="F24" s="26">
        <v>0.55</v>
      </c>
      <c r="G24" s="11">
        <f t="shared" si="1"/>
        <v>59.8224</v>
      </c>
      <c r="H24" s="11">
        <f t="shared" si="1"/>
        <v>16.1315</v>
      </c>
      <c r="I24" s="11">
        <f t="shared" si="2"/>
        <v>75.9539</v>
      </c>
      <c r="J24" s="19"/>
      <c r="K24" s="12">
        <f t="shared" si="5"/>
        <v>0</v>
      </c>
      <c r="L24" s="12">
        <f t="shared" si="6"/>
        <v>0</v>
      </c>
      <c r="M24" s="12">
        <f t="shared" si="7"/>
        <v>0</v>
      </c>
      <c r="N24" s="24">
        <v>0.5</v>
      </c>
      <c r="O24" s="24">
        <v>0.5</v>
      </c>
      <c r="P24" s="32">
        <f t="shared" si="3"/>
        <v>54.384</v>
      </c>
      <c r="Q24" s="32">
        <f t="shared" si="4"/>
        <v>14.665</v>
      </c>
      <c r="R24" s="32">
        <f t="shared" si="14"/>
        <v>69.049</v>
      </c>
      <c r="S24" s="20"/>
      <c r="T24" s="32">
        <f t="shared" si="8"/>
        <v>0</v>
      </c>
      <c r="U24" s="32">
        <f t="shared" si="9"/>
        <v>0</v>
      </c>
      <c r="V24" s="33">
        <f t="shared" si="10"/>
        <v>0</v>
      </c>
      <c r="W24" s="33">
        <f t="shared" si="11"/>
        <v>0</v>
      </c>
      <c r="X24" s="31">
        <f t="shared" si="12"/>
        <v>0</v>
      </c>
      <c r="Y24" s="31">
        <f t="shared" si="13"/>
        <v>0</v>
      </c>
      <c r="Z24" s="40" t="s">
        <v>71</v>
      </c>
    </row>
    <row r="25" spans="1:26" ht="15">
      <c r="A25" s="3" t="s">
        <v>66</v>
      </c>
      <c r="B25" s="27">
        <v>135.96</v>
      </c>
      <c r="C25" s="28">
        <v>29.33</v>
      </c>
      <c r="D25" s="27">
        <f t="shared" si="15"/>
        <v>165.29000000000002</v>
      </c>
      <c r="E25" s="26">
        <v>0.55</v>
      </c>
      <c r="F25" s="26">
        <v>0.55</v>
      </c>
      <c r="G25" s="11">
        <f t="shared" si="1"/>
        <v>74.778</v>
      </c>
      <c r="H25" s="11">
        <f t="shared" si="1"/>
        <v>16.1315</v>
      </c>
      <c r="I25" s="11">
        <f t="shared" si="2"/>
        <v>90.90950000000001</v>
      </c>
      <c r="J25" s="19"/>
      <c r="K25" s="12">
        <f t="shared" si="5"/>
        <v>0</v>
      </c>
      <c r="L25" s="12">
        <f t="shared" si="6"/>
        <v>0</v>
      </c>
      <c r="M25" s="12">
        <f t="shared" si="7"/>
        <v>0</v>
      </c>
      <c r="N25" s="24">
        <v>0.5</v>
      </c>
      <c r="O25" s="24">
        <v>0.5</v>
      </c>
      <c r="P25" s="32">
        <f t="shared" si="3"/>
        <v>67.98</v>
      </c>
      <c r="Q25" s="32">
        <f t="shared" si="4"/>
        <v>14.665</v>
      </c>
      <c r="R25" s="32">
        <f t="shared" si="14"/>
        <v>82.64500000000001</v>
      </c>
      <c r="S25" s="20"/>
      <c r="T25" s="32">
        <f t="shared" si="8"/>
        <v>0</v>
      </c>
      <c r="U25" s="32">
        <f t="shared" si="9"/>
        <v>0</v>
      </c>
      <c r="V25" s="33">
        <f t="shared" si="10"/>
        <v>0</v>
      </c>
      <c r="W25" s="33">
        <f t="shared" si="11"/>
        <v>0</v>
      </c>
      <c r="X25" s="31">
        <f t="shared" si="12"/>
        <v>0</v>
      </c>
      <c r="Y25" s="31">
        <f t="shared" si="13"/>
        <v>0</v>
      </c>
      <c r="Z25" s="40" t="s">
        <v>71</v>
      </c>
    </row>
    <row r="26" spans="1:23" ht="15">
      <c r="A26" s="3" t="s">
        <v>12</v>
      </c>
      <c r="B26" s="12" t="s">
        <v>19</v>
      </c>
      <c r="C26" s="12" t="s">
        <v>19</v>
      </c>
      <c r="D26" s="11" t="s">
        <v>19</v>
      </c>
      <c r="E26" s="34">
        <v>0.8</v>
      </c>
      <c r="F26" s="34">
        <v>0.8</v>
      </c>
      <c r="G26" s="11" t="s">
        <v>19</v>
      </c>
      <c r="H26" s="11" t="s">
        <v>19</v>
      </c>
      <c r="I26" s="11" t="s">
        <v>19</v>
      </c>
      <c r="J26" s="4"/>
      <c r="K26" s="4"/>
      <c r="L26" s="4"/>
      <c r="M26" s="4"/>
      <c r="N26" s="14"/>
      <c r="O26" s="14"/>
      <c r="P26" s="13"/>
      <c r="Q26" s="13"/>
      <c r="R26" s="13"/>
      <c r="S26" s="13"/>
      <c r="T26" s="13"/>
      <c r="U26" s="13"/>
      <c r="V26" s="1"/>
      <c r="W26" s="1"/>
    </row>
    <row r="27" spans="1:23" ht="15">
      <c r="A27" s="3" t="s">
        <v>13</v>
      </c>
      <c r="B27" s="12" t="s">
        <v>19</v>
      </c>
      <c r="C27" s="12" t="s">
        <v>19</v>
      </c>
      <c r="D27" s="11" t="s">
        <v>19</v>
      </c>
      <c r="E27" s="34">
        <v>1</v>
      </c>
      <c r="F27" s="34">
        <v>1</v>
      </c>
      <c r="G27" s="11" t="s">
        <v>19</v>
      </c>
      <c r="H27" s="11" t="s">
        <v>19</v>
      </c>
      <c r="I27" s="11" t="s">
        <v>19</v>
      </c>
      <c r="J27" s="4"/>
      <c r="K27" s="4"/>
      <c r="L27" s="4"/>
      <c r="M27" s="4"/>
      <c r="N27" s="14"/>
      <c r="O27" s="14"/>
      <c r="P27" s="13"/>
      <c r="Q27" s="13"/>
      <c r="R27" s="13"/>
      <c r="S27" s="13"/>
      <c r="T27" s="13"/>
      <c r="U27" s="13"/>
      <c r="V27" s="1"/>
      <c r="W27" s="1"/>
    </row>
    <row r="28" spans="1:23" ht="15">
      <c r="A28" s="3" t="s">
        <v>14</v>
      </c>
      <c r="B28" s="12" t="s">
        <v>19</v>
      </c>
      <c r="C28" s="12" t="s">
        <v>19</v>
      </c>
      <c r="D28" s="11" t="s">
        <v>19</v>
      </c>
      <c r="E28" s="34">
        <v>0.8</v>
      </c>
      <c r="F28" s="34">
        <v>0.8</v>
      </c>
      <c r="G28" s="11" t="s">
        <v>19</v>
      </c>
      <c r="H28" s="11" t="s">
        <v>19</v>
      </c>
      <c r="I28" s="11" t="s">
        <v>19</v>
      </c>
      <c r="J28" s="4"/>
      <c r="K28" s="4"/>
      <c r="L28" s="4"/>
      <c r="M28" s="4"/>
      <c r="N28" s="14"/>
      <c r="O28" s="14"/>
      <c r="P28" s="13"/>
      <c r="Q28" s="13"/>
      <c r="R28" s="13"/>
      <c r="S28" s="13"/>
      <c r="T28" s="13"/>
      <c r="U28" s="13"/>
      <c r="V28" s="1"/>
      <c r="W28" s="1"/>
    </row>
    <row r="29" spans="1:23" ht="15">
      <c r="A29" s="3" t="s">
        <v>15</v>
      </c>
      <c r="B29" s="12" t="s">
        <v>19</v>
      </c>
      <c r="C29" s="12" t="s">
        <v>19</v>
      </c>
      <c r="D29" s="11" t="s">
        <v>19</v>
      </c>
      <c r="E29" s="34">
        <v>0.8</v>
      </c>
      <c r="F29" s="34">
        <v>0.8</v>
      </c>
      <c r="G29" s="11" t="s">
        <v>19</v>
      </c>
      <c r="H29" s="11" t="s">
        <v>19</v>
      </c>
      <c r="I29" s="11" t="s">
        <v>19</v>
      </c>
      <c r="J29" s="4"/>
      <c r="K29" s="4"/>
      <c r="L29" s="4"/>
      <c r="M29" s="4"/>
      <c r="N29" s="14"/>
      <c r="O29" s="14"/>
      <c r="P29" s="13"/>
      <c r="Q29" s="13"/>
      <c r="R29" s="13"/>
      <c r="S29" s="13"/>
      <c r="T29" s="13"/>
      <c r="U29" s="13"/>
      <c r="V29" s="1"/>
      <c r="W29" s="1"/>
    </row>
    <row r="30" spans="1:23" ht="15">
      <c r="A30" s="3" t="s">
        <v>16</v>
      </c>
      <c r="B30" s="12" t="s">
        <v>19</v>
      </c>
      <c r="C30" s="12" t="s">
        <v>19</v>
      </c>
      <c r="D30" s="11" t="s">
        <v>19</v>
      </c>
      <c r="E30" s="34">
        <v>1</v>
      </c>
      <c r="F30" s="34">
        <v>1</v>
      </c>
      <c r="G30" s="11" t="s">
        <v>19</v>
      </c>
      <c r="H30" s="11" t="s">
        <v>19</v>
      </c>
      <c r="I30" s="11" t="s">
        <v>19</v>
      </c>
      <c r="J30" s="4"/>
      <c r="K30" s="4"/>
      <c r="L30" s="4"/>
      <c r="M30" s="4"/>
      <c r="N30" s="14"/>
      <c r="O30" s="14"/>
      <c r="P30" s="13"/>
      <c r="Q30" s="13"/>
      <c r="R30" s="13"/>
      <c r="S30" s="13"/>
      <c r="T30" s="13"/>
      <c r="U30" s="13"/>
      <c r="V30" s="1"/>
      <c r="W30" s="1"/>
    </row>
    <row r="31" spans="1:38" ht="12.75">
      <c r="A31" s="18" t="s">
        <v>34</v>
      </c>
      <c r="B31" s="5"/>
      <c r="C31" s="5"/>
      <c r="D31" s="5"/>
      <c r="E31" s="6"/>
      <c r="F31" s="6"/>
      <c r="G31" s="6"/>
      <c r="H31" s="6"/>
      <c r="I31" s="6"/>
      <c r="J31" s="6"/>
      <c r="K31" s="6"/>
      <c r="L31" s="6"/>
      <c r="M31" s="6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23" ht="12.75">
      <c r="A32" s="7" t="s">
        <v>18</v>
      </c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9"/>
      <c r="O32" s="9"/>
      <c r="P32" s="9"/>
      <c r="Q32" s="9"/>
      <c r="R32" s="9"/>
      <c r="S32" s="9"/>
      <c r="T32" s="9"/>
      <c r="U32" s="9"/>
      <c r="V32" s="1"/>
      <c r="W32" s="1"/>
    </row>
    <row r="33" spans="1:21" ht="12.75">
      <c r="A33" s="7" t="s">
        <v>10</v>
      </c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9"/>
      <c r="O33" s="9"/>
      <c r="P33" s="9"/>
      <c r="Q33" s="9"/>
      <c r="R33" s="9"/>
      <c r="S33" s="9"/>
      <c r="T33" s="9"/>
      <c r="U33" s="9"/>
    </row>
    <row r="34" ht="12.75">
      <c r="A34" s="15" t="s">
        <v>85</v>
      </c>
    </row>
    <row r="35" s="41" customFormat="1" ht="12.75">
      <c r="A35" s="15" t="s">
        <v>84</v>
      </c>
    </row>
    <row r="36" s="41" customFormat="1" ht="12.75">
      <c r="A36" s="15" t="s">
        <v>82</v>
      </c>
    </row>
    <row r="37" s="41" customFormat="1" ht="12.75">
      <c r="A37" s="15" t="s">
        <v>83</v>
      </c>
    </row>
    <row r="38" s="41" customFormat="1" ht="12.75">
      <c r="A38" s="15" t="s">
        <v>86</v>
      </c>
    </row>
    <row r="39" ht="12.75">
      <c r="A39" s="15" t="s">
        <v>67</v>
      </c>
    </row>
    <row r="40" ht="12.75">
      <c r="A40" s="37" t="s">
        <v>77</v>
      </c>
    </row>
    <row r="41" ht="12.75">
      <c r="A41" s="38" t="s">
        <v>80</v>
      </c>
    </row>
    <row r="42" ht="12.75">
      <c r="A42" s="37" t="s">
        <v>73</v>
      </c>
    </row>
    <row r="43" ht="12.75">
      <c r="A43" s="37" t="s">
        <v>81</v>
      </c>
    </row>
    <row r="44" spans="1:4" ht="12.75">
      <c r="A44" s="37" t="s">
        <v>74</v>
      </c>
      <c r="B44" s="10"/>
      <c r="C44" s="10"/>
      <c r="D44" s="10"/>
    </row>
    <row r="45" ht="12.75">
      <c r="A45" s="37" t="s">
        <v>75</v>
      </c>
    </row>
    <row r="46" ht="12.75">
      <c r="A46" s="37" t="s">
        <v>76</v>
      </c>
    </row>
    <row r="47" ht="12.75">
      <c r="A47" s="37" t="s">
        <v>79</v>
      </c>
    </row>
    <row r="49" ht="15">
      <c r="A49" s="42"/>
    </row>
  </sheetData>
  <sheetProtection password="FE7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smarongiu</dc:creator>
  <cp:keywords/>
  <dc:description/>
  <cp:lastModifiedBy>mraineri</cp:lastModifiedBy>
  <dcterms:created xsi:type="dcterms:W3CDTF">2016-02-24T13:30:10Z</dcterms:created>
  <dcterms:modified xsi:type="dcterms:W3CDTF">2016-03-09T15:37:59Z</dcterms:modified>
  <cp:category/>
  <cp:version/>
  <cp:contentType/>
  <cp:contentStatus/>
</cp:coreProperties>
</file>